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Video Footage of Computer and Phones\"/>
    </mc:Choice>
  </mc:AlternateContent>
  <xr:revisionPtr revIDLastSave="0" documentId="13_ncr:1_{493AF757-7F03-4E6B-9550-E3C0580D5870}" xr6:coauthVersionLast="47" xr6:coauthVersionMax="47" xr10:uidLastSave="{00000000-0000-0000-0000-000000000000}"/>
  <bookViews>
    <workbookView xWindow="-120" yWindow="-120" windowWidth="20730" windowHeight="11160" xr2:uid="{AC4BCC21-660E-4115-BB89-E3930C65D1BA}"/>
  </bookViews>
  <sheets>
    <sheet name="Sheet1" sheetId="1" r:id="rId1"/>
  </sheets>
  <definedNames>
    <definedName name="_xlnm.Print_Area" localSheetId="0">Sheet1!$A$1:$N$44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7" i="1" l="1"/>
  <c r="L17" i="1" s="1"/>
  <c r="I17" i="1"/>
  <c r="F17" i="1"/>
  <c r="K19" i="1"/>
  <c r="L19" i="1" s="1"/>
  <c r="I19" i="1"/>
  <c r="K18" i="1"/>
  <c r="L18" i="1" s="1"/>
  <c r="I18" i="1"/>
  <c r="F19" i="1"/>
  <c r="F18" i="1"/>
  <c r="D22" i="1"/>
  <c r="K5" i="1"/>
  <c r="F16" i="1" l="1"/>
  <c r="F15" i="1"/>
  <c r="F14" i="1"/>
  <c r="F13" i="1"/>
  <c r="F12" i="1"/>
  <c r="F11" i="1"/>
  <c r="F10" i="1"/>
  <c r="F9" i="1"/>
  <c r="F8" i="1"/>
  <c r="F7" i="1"/>
  <c r="F6" i="1"/>
  <c r="F5" i="1" s="1"/>
  <c r="F4" i="1"/>
  <c r="K16" i="1"/>
  <c r="L16" i="1" s="1"/>
  <c r="K15" i="1"/>
  <c r="L15" i="1" s="1"/>
  <c r="K14" i="1"/>
  <c r="L14" i="1" s="1"/>
  <c r="K13" i="1"/>
  <c r="L13" i="1" s="1"/>
  <c r="K12" i="1"/>
  <c r="L12" i="1" s="1"/>
  <c r="K11" i="1"/>
  <c r="L11" i="1" s="1"/>
  <c r="K10" i="1"/>
  <c r="L10" i="1" s="1"/>
  <c r="K9" i="1"/>
  <c r="L9" i="1" s="1"/>
  <c r="K8" i="1"/>
  <c r="L8" i="1" s="1"/>
  <c r="K7" i="1"/>
  <c r="L7" i="1" s="1"/>
  <c r="K6" i="1"/>
  <c r="L6" i="1" s="1"/>
  <c r="K4" i="1"/>
  <c r="L4" i="1" s="1"/>
  <c r="I16" i="1"/>
  <c r="I15" i="1"/>
  <c r="I14" i="1"/>
  <c r="I13" i="1"/>
  <c r="I12" i="1"/>
  <c r="I11" i="1"/>
  <c r="I10" i="1"/>
  <c r="I9" i="1"/>
  <c r="I8" i="1"/>
  <c r="I7" i="1"/>
  <c r="I6" i="1"/>
  <c r="I4" i="1"/>
  <c r="E22" i="1" l="1"/>
  <c r="L5" i="1"/>
  <c r="L22" i="1" s="1"/>
  <c r="I5" i="1"/>
  <c r="I22" i="1" s="1"/>
</calcChain>
</file>

<file path=xl/sharedStrings.xml><?xml version="1.0" encoding="utf-8"?>
<sst xmlns="http://schemas.openxmlformats.org/spreadsheetml/2006/main" count="71" uniqueCount="56">
  <si>
    <t>Peace Orders</t>
  </si>
  <si>
    <t>Sudan</t>
  </si>
  <si>
    <t>RSF</t>
  </si>
  <si>
    <t>Syria</t>
  </si>
  <si>
    <t>Libya</t>
  </si>
  <si>
    <t>ISIS</t>
  </si>
  <si>
    <t>Al-Shabab</t>
  </si>
  <si>
    <t>Afghanistan</t>
  </si>
  <si>
    <t>Taliban</t>
  </si>
  <si>
    <t>Mongolia</t>
  </si>
  <si>
    <t>Iran</t>
  </si>
  <si>
    <t>Lebanon</t>
  </si>
  <si>
    <t>Country</t>
  </si>
  <si>
    <t>Group</t>
  </si>
  <si>
    <t>Headcount</t>
  </si>
  <si>
    <t>Iraq</t>
  </si>
  <si>
    <t>Leader</t>
  </si>
  <si>
    <t>Total/member</t>
  </si>
  <si>
    <t>Total Tranfer Amount to Ledger</t>
  </si>
  <si>
    <t>Totals</t>
  </si>
  <si>
    <t>Somalia</t>
  </si>
  <si>
    <t>RULES*</t>
  </si>
  <si>
    <t>Behave in public, no disrderly behaviour</t>
  </si>
  <si>
    <t>No groups more than 10 unless an event organised and declared to police/Government</t>
  </si>
  <si>
    <t>If you shoot first, and get shot, you cannot attend the hospital</t>
  </si>
  <si>
    <t>No fraud or crime</t>
  </si>
  <si>
    <t>When you travel, travel with respect to others at all times</t>
  </si>
  <si>
    <t>If you have taken over a Government Authority, you must vacate and hand the authority back, docks, mints, buildings</t>
  </si>
  <si>
    <t>Per Member/wk</t>
  </si>
  <si>
    <t>Leader/wk</t>
  </si>
  <si>
    <t>HC to bonuses/2yrs/wk to pay</t>
  </si>
  <si>
    <t>Total Payroll Amount/Wk</t>
  </si>
  <si>
    <t>No political party is allowed to have an army if they are not in Government Authority, not event the Former Leaders can have their own army</t>
  </si>
  <si>
    <t>No wepons, no guns, no shooting, no harming anyone</t>
  </si>
  <si>
    <t>If you hold a weapon after 1 month, you can be shot by Government Army/Police. Hand them in is what you can do to carry them. If found on the way, hand them over</t>
  </si>
  <si>
    <t>If you war or kill someone, or terrorist attack someone, or harm someone, I will stop payments for a week at least depending on act.</t>
  </si>
  <si>
    <t>If you don’t have a gun or weapon with you and you get shot, you have right of way to a hospital and right to report the act to court, no rude behaviour</t>
  </si>
  <si>
    <t>No political parties derived with terrorist or religious beliefs or any organisation developed that could be harmful in any way or against the general law introduced</t>
  </si>
  <si>
    <t>No occupying fammine areas when you are paid with this payment</t>
  </si>
  <si>
    <t>You must send in your Payrolled spreadsheet or ETF Report to the Government of your country each week, first week paid without this report on good will, names required.</t>
  </si>
  <si>
    <t>This is a Tax Free Payment that still needs to be reported to the Country of origin even if you relocate, via the Tax Office of the Country the payment comes from</t>
  </si>
  <si>
    <t xml:space="preserve">Failure to report annually, will be refered to Country Taxation Laws. </t>
  </si>
  <si>
    <t xml:space="preserve">If you have been frauded, contact your bank for further discussion. </t>
  </si>
  <si>
    <t>If money that is not business and not peace payment is found in your account, an investigation could take place.</t>
  </si>
  <si>
    <t>Houthis</t>
  </si>
  <si>
    <t>Reporting to the Tax Office at all times, Income tax returns submitted with Tax Free Peace payment and Business Income returns essential</t>
  </si>
  <si>
    <t>Bonues Amount</t>
  </si>
  <si>
    <t>South Sudan</t>
  </si>
  <si>
    <t>Hamas</t>
  </si>
  <si>
    <t>Australia</t>
  </si>
  <si>
    <t>Palistine</t>
  </si>
  <si>
    <t>as at 2024-08-11</t>
  </si>
  <si>
    <t>2024-08-11</t>
  </si>
  <si>
    <t>Peace Order Date AEST</t>
  </si>
  <si>
    <t>Bahamas</t>
  </si>
  <si>
    <t>2024-09-09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</si>
</sst>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44" fontId="0" fillId="0" borderId="0" xfId="1" applyFont="1"/>
    <xf numFmtId="44" fontId="0" fillId="0" borderId="0" xfId="0" applyNumberFormat="1"/>
    <xf numFmtId="2" fontId="0" fillId="0" borderId="0" xfId="0" applyNumberFormat="1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0" fontId="0" fillId="2" borderId="1" xfId="0" applyFill="1" applyBorder="1" applyAlignment="1">
      <alignment wrapText="1"/>
    </xf>
    <xf numFmtId="44" fontId="0" fillId="2" borderId="1" xfId="1" applyFont="1" applyFill="1" applyBorder="1" applyAlignment="1">
      <alignment horizontal="center" wrapText="1"/>
    </xf>
    <xf numFmtId="164" fontId="0" fillId="2" borderId="1" xfId="1" applyNumberFormat="1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0" borderId="0" xfId="0" quotePrefix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71944-C06F-4E5E-B8E6-35F49F84A153}">
  <sheetPr>
    <pageSetUpPr fitToPage="1"/>
  </sheetPr>
  <dimension ref="A1:L44"/>
  <sheetViews>
    <sheetView tabSelected="1" view="pageBreakPreview" topLeftCell="A4" zoomScaleNormal="100" zoomScaleSheetLayoutView="100" workbookViewId="0">
      <selection activeCell="B19" sqref="B19"/>
    </sheetView>
  </sheetViews>
  <sheetFormatPr defaultRowHeight="15" x14ac:dyDescent="0.25"/>
  <cols>
    <col min="1" max="1" width="15.28515625" customWidth="1"/>
    <col min="2" max="2" width="18.28515625" customWidth="1"/>
    <col min="3" max="3" width="11.85546875" customWidth="1"/>
    <col min="4" max="4" width="10.42578125" customWidth="1"/>
    <col min="5" max="5" width="22.28515625" style="1" bestFit="1" customWidth="1"/>
    <col min="6" max="6" width="17.28515625" style="1" customWidth="1"/>
    <col min="7" max="7" width="15" style="5" customWidth="1"/>
    <col min="8" max="8" width="16.28515625" style="5" bestFit="1" customWidth="1"/>
    <col min="9" max="9" width="26.85546875" bestFit="1" customWidth="1"/>
    <col min="10" max="10" width="16.28515625" customWidth="1"/>
    <col min="11" max="11" width="16" customWidth="1"/>
    <col min="12" max="12" width="22.28515625" bestFit="1" customWidth="1"/>
    <col min="13" max="13" width="20.85546875" customWidth="1"/>
    <col min="14" max="14" width="22.28515625" customWidth="1"/>
  </cols>
  <sheetData>
    <row r="1" spans="1:12" ht="18.75" x14ac:dyDescent="0.3">
      <c r="A1" s="4" t="s">
        <v>0</v>
      </c>
    </row>
    <row r="2" spans="1:12" x14ac:dyDescent="0.25">
      <c r="L2" t="s">
        <v>51</v>
      </c>
    </row>
    <row r="3" spans="1:12" s="7" customFormat="1" ht="45.75" thickBot="1" x14ac:dyDescent="0.3">
      <c r="A3" s="7" t="s">
        <v>12</v>
      </c>
      <c r="B3" s="7" t="s">
        <v>13</v>
      </c>
      <c r="C3" s="7" t="s">
        <v>53</v>
      </c>
      <c r="D3" s="7" t="s">
        <v>14</v>
      </c>
      <c r="E3" s="8" t="s">
        <v>16</v>
      </c>
      <c r="F3" s="8" t="s">
        <v>29</v>
      </c>
      <c r="G3" s="9" t="s">
        <v>28</v>
      </c>
      <c r="H3" s="9" t="s">
        <v>17</v>
      </c>
      <c r="I3" s="10" t="s">
        <v>18</v>
      </c>
      <c r="J3" s="10" t="s">
        <v>46</v>
      </c>
      <c r="K3" s="10" t="s">
        <v>30</v>
      </c>
      <c r="L3" s="10" t="s">
        <v>31</v>
      </c>
    </row>
    <row r="4" spans="1:12" x14ac:dyDescent="0.25">
      <c r="A4" t="s">
        <v>1</v>
      </c>
      <c r="B4" t="s">
        <v>2</v>
      </c>
      <c r="D4">
        <v>28000</v>
      </c>
      <c r="E4" s="1">
        <v>10000000000</v>
      </c>
      <c r="F4" s="1">
        <f>E4/20/52</f>
        <v>9615384.615384616</v>
      </c>
      <c r="G4" s="5">
        <v>100000</v>
      </c>
      <c r="H4" s="5">
        <v>800000000</v>
      </c>
      <c r="I4" s="6">
        <f t="shared" ref="I4:I16" si="0">D4*H4+E4</f>
        <v>22410000000000</v>
      </c>
      <c r="J4" s="6">
        <v>10000000</v>
      </c>
      <c r="K4" s="3">
        <f t="shared" ref="K4:K16" si="1">ROUNDUP(D4/2/52,0)</f>
        <v>270</v>
      </c>
      <c r="L4" s="2">
        <f t="shared" ref="L4:L16" si="2">K4*10000000+D4*G4+(E4/20/52)</f>
        <v>5509615384.6153851</v>
      </c>
    </row>
    <row r="5" spans="1:12" x14ac:dyDescent="0.25">
      <c r="A5" t="s">
        <v>47</v>
      </c>
      <c r="B5" t="s">
        <v>2</v>
      </c>
      <c r="C5" s="11" t="s">
        <v>52</v>
      </c>
      <c r="D5">
        <v>1200</v>
      </c>
      <c r="E5" s="1">
        <v>10000000000</v>
      </c>
      <c r="F5" s="1">
        <f>F6</f>
        <v>9615384.615384616</v>
      </c>
      <c r="G5" s="5">
        <v>100000</v>
      </c>
      <c r="H5" s="5">
        <v>800000000</v>
      </c>
      <c r="I5" s="6">
        <f>D5*H5+E5</f>
        <v>970000000000</v>
      </c>
      <c r="J5" s="6">
        <v>10000000</v>
      </c>
      <c r="K5" s="3">
        <f t="shared" si="1"/>
        <v>12</v>
      </c>
      <c r="L5" s="2">
        <f t="shared" si="2"/>
        <v>249615384.61538461</v>
      </c>
    </row>
    <row r="6" spans="1:12" x14ac:dyDescent="0.25">
      <c r="A6" t="s">
        <v>3</v>
      </c>
      <c r="B6" t="s">
        <v>2</v>
      </c>
      <c r="D6">
        <v>7000</v>
      </c>
      <c r="E6" s="1">
        <v>10000000000</v>
      </c>
      <c r="F6" s="1">
        <f t="shared" ref="F6:F19" si="3">E6/20/52</f>
        <v>9615384.615384616</v>
      </c>
      <c r="G6" s="5">
        <v>100000</v>
      </c>
      <c r="H6" s="5">
        <v>800000000</v>
      </c>
      <c r="I6" s="6">
        <f t="shared" si="0"/>
        <v>5610000000000</v>
      </c>
      <c r="J6" s="6">
        <v>10000000</v>
      </c>
      <c r="K6" s="3">
        <f t="shared" si="1"/>
        <v>68</v>
      </c>
      <c r="L6" s="2">
        <f t="shared" si="2"/>
        <v>1389615384.6153846</v>
      </c>
    </row>
    <row r="7" spans="1:12" x14ac:dyDescent="0.25">
      <c r="A7" t="s">
        <v>3</v>
      </c>
      <c r="B7" t="s">
        <v>5</v>
      </c>
      <c r="D7">
        <v>7500</v>
      </c>
      <c r="E7" s="1">
        <v>10000000000</v>
      </c>
      <c r="F7" s="1">
        <f t="shared" si="3"/>
        <v>9615384.615384616</v>
      </c>
      <c r="G7" s="5">
        <v>100000</v>
      </c>
      <c r="H7" s="5">
        <v>800000000</v>
      </c>
      <c r="I7" s="6">
        <f t="shared" si="0"/>
        <v>6010000000000</v>
      </c>
      <c r="J7" s="6">
        <v>10000000</v>
      </c>
      <c r="K7" s="3">
        <f t="shared" si="1"/>
        <v>73</v>
      </c>
      <c r="L7" s="2">
        <f t="shared" si="2"/>
        <v>1489615384.6153846</v>
      </c>
    </row>
    <row r="8" spans="1:12" x14ac:dyDescent="0.25">
      <c r="A8" t="s">
        <v>4</v>
      </c>
      <c r="B8" t="s">
        <v>2</v>
      </c>
      <c r="D8">
        <v>8000</v>
      </c>
      <c r="E8" s="1">
        <v>10000000000</v>
      </c>
      <c r="F8" s="1">
        <f t="shared" si="3"/>
        <v>9615384.615384616</v>
      </c>
      <c r="G8" s="5">
        <v>100000</v>
      </c>
      <c r="H8" s="5">
        <v>800000000</v>
      </c>
      <c r="I8" s="6">
        <f t="shared" si="0"/>
        <v>6410000000000</v>
      </c>
      <c r="J8" s="6">
        <v>10000000</v>
      </c>
      <c r="K8" s="3">
        <f t="shared" si="1"/>
        <v>77</v>
      </c>
      <c r="L8" s="2">
        <f t="shared" si="2"/>
        <v>1579615384.6153846</v>
      </c>
    </row>
    <row r="9" spans="1:12" x14ac:dyDescent="0.25">
      <c r="A9" t="s">
        <v>4</v>
      </c>
      <c r="B9" t="s">
        <v>5</v>
      </c>
      <c r="D9">
        <v>6000</v>
      </c>
      <c r="E9" s="1">
        <v>10000000000</v>
      </c>
      <c r="F9" s="1">
        <f t="shared" si="3"/>
        <v>9615384.615384616</v>
      </c>
      <c r="G9" s="5">
        <v>100000</v>
      </c>
      <c r="H9" s="5">
        <v>800000000</v>
      </c>
      <c r="I9" s="6">
        <f t="shared" si="0"/>
        <v>4810000000000</v>
      </c>
      <c r="J9" s="6">
        <v>10000000</v>
      </c>
      <c r="K9" s="3">
        <f t="shared" si="1"/>
        <v>58</v>
      </c>
      <c r="L9" s="2">
        <f t="shared" si="2"/>
        <v>1189615384.6153846</v>
      </c>
    </row>
    <row r="10" spans="1:12" x14ac:dyDescent="0.25">
      <c r="A10" t="s">
        <v>20</v>
      </c>
      <c r="B10" t="s">
        <v>6</v>
      </c>
      <c r="D10">
        <v>120000</v>
      </c>
      <c r="E10" s="1">
        <v>20000000000</v>
      </c>
      <c r="F10" s="1">
        <f t="shared" si="3"/>
        <v>19230769.230769232</v>
      </c>
      <c r="G10" s="5">
        <v>100000</v>
      </c>
      <c r="H10" s="5">
        <v>800000000</v>
      </c>
      <c r="I10" s="6">
        <f t="shared" si="0"/>
        <v>96020000000000</v>
      </c>
      <c r="J10" s="6">
        <v>10000000</v>
      </c>
      <c r="K10" s="3">
        <f t="shared" si="1"/>
        <v>1154</v>
      </c>
      <c r="L10" s="2">
        <f t="shared" si="2"/>
        <v>23559230769.23077</v>
      </c>
    </row>
    <row r="11" spans="1:12" x14ac:dyDescent="0.25">
      <c r="A11" t="s">
        <v>7</v>
      </c>
      <c r="B11" t="s">
        <v>8</v>
      </c>
      <c r="D11">
        <v>10000</v>
      </c>
      <c r="E11" s="1">
        <v>10000000000</v>
      </c>
      <c r="F11" s="1">
        <f t="shared" si="3"/>
        <v>9615384.615384616</v>
      </c>
      <c r="G11" s="5">
        <v>100000</v>
      </c>
      <c r="H11" s="5">
        <v>800000000</v>
      </c>
      <c r="I11" s="6">
        <f t="shared" si="0"/>
        <v>8010000000000</v>
      </c>
      <c r="J11" s="6">
        <v>10000000</v>
      </c>
      <c r="K11" s="3">
        <f t="shared" si="1"/>
        <v>97</v>
      </c>
      <c r="L11" s="2">
        <f t="shared" si="2"/>
        <v>1979615384.6153846</v>
      </c>
    </row>
    <row r="12" spans="1:12" x14ac:dyDescent="0.25">
      <c r="A12" t="s">
        <v>9</v>
      </c>
      <c r="B12" t="s">
        <v>44</v>
      </c>
      <c r="D12">
        <v>10000</v>
      </c>
      <c r="E12" s="1">
        <v>10000000000</v>
      </c>
      <c r="F12" s="1">
        <f t="shared" si="3"/>
        <v>9615384.615384616</v>
      </c>
      <c r="G12" s="5">
        <v>100000</v>
      </c>
      <c r="H12" s="5">
        <v>800000000</v>
      </c>
      <c r="I12" s="6">
        <f t="shared" si="0"/>
        <v>8010000000000</v>
      </c>
      <c r="J12" s="6">
        <v>10000000</v>
      </c>
      <c r="K12" s="3">
        <f t="shared" si="1"/>
        <v>97</v>
      </c>
      <c r="L12" s="2">
        <f t="shared" si="2"/>
        <v>1979615384.6153846</v>
      </c>
    </row>
    <row r="13" spans="1:12" x14ac:dyDescent="0.25">
      <c r="A13" t="s">
        <v>10</v>
      </c>
      <c r="B13" t="s">
        <v>44</v>
      </c>
      <c r="D13">
        <v>800</v>
      </c>
      <c r="E13" s="1">
        <v>10000000000</v>
      </c>
      <c r="F13" s="1">
        <f t="shared" si="3"/>
        <v>9615384.615384616</v>
      </c>
      <c r="G13" s="5">
        <v>100000</v>
      </c>
      <c r="H13" s="5">
        <v>800000000</v>
      </c>
      <c r="I13" s="6">
        <f t="shared" si="0"/>
        <v>650000000000</v>
      </c>
      <c r="J13" s="6">
        <v>10000000</v>
      </c>
      <c r="K13" s="3">
        <f t="shared" si="1"/>
        <v>8</v>
      </c>
      <c r="L13" s="2">
        <f t="shared" si="2"/>
        <v>169615384.61538461</v>
      </c>
    </row>
    <row r="14" spans="1:12" x14ac:dyDescent="0.25">
      <c r="A14" t="s">
        <v>10</v>
      </c>
      <c r="B14" t="s">
        <v>8</v>
      </c>
      <c r="D14">
        <v>1200</v>
      </c>
      <c r="E14" s="1">
        <v>10000000000</v>
      </c>
      <c r="F14" s="1">
        <f t="shared" si="3"/>
        <v>9615384.615384616</v>
      </c>
      <c r="G14" s="5">
        <v>100000</v>
      </c>
      <c r="H14" s="5">
        <v>800000000</v>
      </c>
      <c r="I14" s="6">
        <f t="shared" si="0"/>
        <v>970000000000</v>
      </c>
      <c r="J14" s="6">
        <v>10000000</v>
      </c>
      <c r="K14" s="3">
        <f t="shared" si="1"/>
        <v>12</v>
      </c>
      <c r="L14" s="2">
        <f t="shared" si="2"/>
        <v>249615384.61538461</v>
      </c>
    </row>
    <row r="15" spans="1:12" x14ac:dyDescent="0.25">
      <c r="A15" t="s">
        <v>11</v>
      </c>
      <c r="B15" t="s">
        <v>44</v>
      </c>
      <c r="D15">
        <v>60</v>
      </c>
      <c r="E15" s="1">
        <v>10000000000</v>
      </c>
      <c r="F15" s="1">
        <f t="shared" si="3"/>
        <v>9615384.615384616</v>
      </c>
      <c r="G15" s="5">
        <v>100000</v>
      </c>
      <c r="H15" s="5">
        <v>800000000</v>
      </c>
      <c r="I15" s="6">
        <f t="shared" si="0"/>
        <v>58000000000</v>
      </c>
      <c r="J15" s="6">
        <v>10000000</v>
      </c>
      <c r="K15" s="3">
        <f t="shared" si="1"/>
        <v>1</v>
      </c>
      <c r="L15" s="2">
        <f t="shared" si="2"/>
        <v>25615384.615384616</v>
      </c>
    </row>
    <row r="16" spans="1:12" x14ac:dyDescent="0.25">
      <c r="A16" t="s">
        <v>15</v>
      </c>
      <c r="B16" t="s">
        <v>5</v>
      </c>
      <c r="D16">
        <v>10000</v>
      </c>
      <c r="E16" s="1">
        <v>10000000000</v>
      </c>
      <c r="F16" s="1">
        <f t="shared" si="3"/>
        <v>9615384.615384616</v>
      </c>
      <c r="G16" s="5">
        <v>100000</v>
      </c>
      <c r="H16" s="5">
        <v>800000000</v>
      </c>
      <c r="I16" s="6">
        <f t="shared" si="0"/>
        <v>8010000000000</v>
      </c>
      <c r="J16" s="6">
        <v>10000000</v>
      </c>
      <c r="K16" s="3">
        <f t="shared" si="1"/>
        <v>97</v>
      </c>
      <c r="L16" s="2">
        <f t="shared" si="2"/>
        <v>1979615384.6153846</v>
      </c>
    </row>
    <row r="17" spans="1:12" x14ac:dyDescent="0.25">
      <c r="A17" t="s">
        <v>54</v>
      </c>
      <c r="B17" t="s">
        <v>2</v>
      </c>
      <c r="C17" s="11" t="s">
        <v>55</v>
      </c>
      <c r="D17">
        <v>10000</v>
      </c>
      <c r="E17" s="1">
        <v>10000000000</v>
      </c>
      <c r="F17" s="1">
        <f t="shared" ref="F17" si="4">E17/20/52</f>
        <v>9615384.615384616</v>
      </c>
      <c r="G17" s="5">
        <v>100000</v>
      </c>
      <c r="H17" s="5">
        <v>800000000</v>
      </c>
      <c r="I17" s="6">
        <f t="shared" ref="I17" si="5">D17*H17+E17</f>
        <v>8010000000000</v>
      </c>
      <c r="J17" s="6">
        <v>10000000</v>
      </c>
      <c r="K17" s="3">
        <f t="shared" ref="K17" si="6">ROUNDUP(D17/2/52,0)</f>
        <v>97</v>
      </c>
      <c r="L17" s="2">
        <f t="shared" ref="L17" si="7">K17*10000000+D17*G17+(E17/20/52)</f>
        <v>1979615384.6153846</v>
      </c>
    </row>
    <row r="18" spans="1:12" x14ac:dyDescent="0.25">
      <c r="A18" t="s">
        <v>49</v>
      </c>
      <c r="B18" t="s">
        <v>48</v>
      </c>
      <c r="C18" s="11" t="s">
        <v>52</v>
      </c>
      <c r="D18">
        <v>4000</v>
      </c>
      <c r="E18" s="1">
        <v>10000000000</v>
      </c>
      <c r="F18" s="1">
        <f t="shared" si="3"/>
        <v>9615384.615384616</v>
      </c>
      <c r="G18" s="5">
        <v>100000</v>
      </c>
      <c r="H18" s="5">
        <v>800000000</v>
      </c>
      <c r="I18" s="6">
        <f t="shared" ref="I18:I19" si="8">D18*H18+E18</f>
        <v>3210000000000</v>
      </c>
      <c r="J18" s="6">
        <v>10000000</v>
      </c>
      <c r="K18" s="3">
        <f t="shared" ref="K18:K19" si="9">ROUNDUP(D18/2/52,0)</f>
        <v>39</v>
      </c>
      <c r="L18" s="2">
        <f t="shared" ref="L18:L19" si="10">K18*10000000+D18*G18+(E18/20/52)</f>
        <v>799615384.61538458</v>
      </c>
    </row>
    <row r="19" spans="1:12" x14ac:dyDescent="0.25">
      <c r="A19" t="s">
        <v>50</v>
      </c>
      <c r="B19" t="s">
        <v>48</v>
      </c>
      <c r="C19" s="11" t="s">
        <v>52</v>
      </c>
      <c r="D19">
        <v>52000</v>
      </c>
      <c r="E19" s="1">
        <v>20000000000</v>
      </c>
      <c r="F19" s="1">
        <f t="shared" si="3"/>
        <v>19230769.230769232</v>
      </c>
      <c r="G19" s="5">
        <v>100000</v>
      </c>
      <c r="H19" s="5">
        <v>800000000</v>
      </c>
      <c r="I19" s="6">
        <f t="shared" si="8"/>
        <v>41620000000000</v>
      </c>
      <c r="J19" s="6">
        <v>10000000</v>
      </c>
      <c r="K19" s="3">
        <f t="shared" si="9"/>
        <v>500</v>
      </c>
      <c r="L19" s="2">
        <f t="shared" si="10"/>
        <v>10219230769.23077</v>
      </c>
    </row>
    <row r="20" spans="1:12" x14ac:dyDescent="0.25">
      <c r="I20" s="6"/>
      <c r="J20" s="6"/>
      <c r="K20" s="3"/>
      <c r="L20" s="2"/>
    </row>
    <row r="21" spans="1:12" x14ac:dyDescent="0.25">
      <c r="I21" s="6"/>
      <c r="J21" s="6"/>
    </row>
    <row r="22" spans="1:12" x14ac:dyDescent="0.25">
      <c r="A22" t="s">
        <v>19</v>
      </c>
      <c r="D22">
        <f>SUM(D5:D21)</f>
        <v>247760</v>
      </c>
      <c r="E22" s="1">
        <f>SUM(E5:E21)+F4</f>
        <v>170009615384.61539</v>
      </c>
      <c r="G22" s="1"/>
      <c r="H22" s="1"/>
      <c r="I22" s="1">
        <f>SUM(I5:I21)+L4</f>
        <v>198383509615384.63</v>
      </c>
      <c r="J22" s="1"/>
      <c r="K22" s="1"/>
      <c r="L22" s="1">
        <f>SUM(L5:L21)</f>
        <v>48839461538.461533</v>
      </c>
    </row>
    <row r="25" spans="1:12" x14ac:dyDescent="0.25">
      <c r="A25" t="s">
        <v>21</v>
      </c>
    </row>
    <row r="26" spans="1:12" x14ac:dyDescent="0.25">
      <c r="A26">
        <v>1</v>
      </c>
      <c r="B26" t="s">
        <v>33</v>
      </c>
    </row>
    <row r="27" spans="1:12" x14ac:dyDescent="0.25">
      <c r="A27">
        <v>2</v>
      </c>
      <c r="B27" t="s">
        <v>34</v>
      </c>
    </row>
    <row r="28" spans="1:12" x14ac:dyDescent="0.25">
      <c r="A28">
        <v>3</v>
      </c>
      <c r="B28" t="s">
        <v>35</v>
      </c>
    </row>
    <row r="29" spans="1:12" x14ac:dyDescent="0.25">
      <c r="A29">
        <v>4</v>
      </c>
      <c r="B29" t="s">
        <v>22</v>
      </c>
    </row>
    <row r="30" spans="1:12" x14ac:dyDescent="0.25">
      <c r="A30">
        <v>5</v>
      </c>
      <c r="B30" t="s">
        <v>23</v>
      </c>
    </row>
    <row r="31" spans="1:12" x14ac:dyDescent="0.25">
      <c r="A31">
        <v>6</v>
      </c>
      <c r="B31" t="s">
        <v>24</v>
      </c>
    </row>
    <row r="32" spans="1:12" x14ac:dyDescent="0.25">
      <c r="A32">
        <v>7</v>
      </c>
      <c r="B32" t="s">
        <v>36</v>
      </c>
    </row>
    <row r="33" spans="1:2" x14ac:dyDescent="0.25">
      <c r="A33">
        <v>8</v>
      </c>
      <c r="B33" t="s">
        <v>25</v>
      </c>
    </row>
    <row r="34" spans="1:2" x14ac:dyDescent="0.25">
      <c r="A34">
        <v>9</v>
      </c>
      <c r="B34" t="s">
        <v>26</v>
      </c>
    </row>
    <row r="35" spans="1:2" x14ac:dyDescent="0.25">
      <c r="A35">
        <v>10</v>
      </c>
      <c r="B35" t="s">
        <v>27</v>
      </c>
    </row>
    <row r="36" spans="1:2" x14ac:dyDescent="0.25">
      <c r="A36">
        <v>11</v>
      </c>
      <c r="B36" t="s">
        <v>37</v>
      </c>
    </row>
    <row r="37" spans="1:2" x14ac:dyDescent="0.25">
      <c r="A37">
        <v>12</v>
      </c>
      <c r="B37" t="s">
        <v>32</v>
      </c>
    </row>
    <row r="38" spans="1:2" x14ac:dyDescent="0.25">
      <c r="A38">
        <v>13</v>
      </c>
      <c r="B38" t="s">
        <v>38</v>
      </c>
    </row>
    <row r="39" spans="1:2" x14ac:dyDescent="0.25">
      <c r="A39">
        <v>14</v>
      </c>
      <c r="B39" t="s">
        <v>45</v>
      </c>
    </row>
    <row r="40" spans="1:2" x14ac:dyDescent="0.25">
      <c r="A40">
        <v>15</v>
      </c>
      <c r="B40" t="s">
        <v>39</v>
      </c>
    </row>
    <row r="41" spans="1:2" x14ac:dyDescent="0.25">
      <c r="A41">
        <v>16</v>
      </c>
      <c r="B41" t="s">
        <v>40</v>
      </c>
    </row>
    <row r="42" spans="1:2" x14ac:dyDescent="0.25">
      <c r="A42">
        <v>17</v>
      </c>
      <c r="B42" t="s">
        <v>41</v>
      </c>
    </row>
    <row r="43" spans="1:2" x14ac:dyDescent="0.25">
      <c r="A43">
        <v>18</v>
      </c>
      <c r="B43" t="s">
        <v>42</v>
      </c>
    </row>
    <row r="44" spans="1:2" x14ac:dyDescent="0.25">
      <c r="A44">
        <v>19</v>
      </c>
      <c r="B44" t="s">
        <v>43</v>
      </c>
    </row>
  </sheetData>
  <pageMargins left="0.25" right="0.25" top="0.75" bottom="0.75" header="0.3" footer="0.3"/>
  <pageSetup paperSize="9" scale="56" fitToHeight="0" orientation="landscape" horizontalDpi="4294967292" verticalDpi="1200" r:id="rId1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 Elle Beverly Hills</dc:creator>
  <cp:lastModifiedBy>Saint Elle Beverly Hills</cp:lastModifiedBy>
  <cp:lastPrinted>2024-08-01T07:49:54Z</cp:lastPrinted>
  <dcterms:created xsi:type="dcterms:W3CDTF">2024-07-20T11:41:51Z</dcterms:created>
  <dcterms:modified xsi:type="dcterms:W3CDTF">2024-08-10T18:20:25Z</dcterms:modified>
</cp:coreProperties>
</file>